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0610" windowHeight="10800"/>
  </bookViews>
  <sheets>
    <sheet name="EEFF" sheetId="1" r:id="rId1"/>
    <sheet name="EERR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D54" i="2" l="1"/>
  <c r="F37" i="2"/>
  <c r="F35" i="2"/>
  <c r="F28" i="2"/>
  <c r="G27" i="2" s="1"/>
  <c r="F16" i="2"/>
  <c r="F12" i="2"/>
  <c r="F8" i="2"/>
  <c r="G7" i="2" s="1"/>
  <c r="J58" i="1"/>
  <c r="J42" i="1"/>
  <c r="D42" i="1"/>
  <c r="J36" i="1"/>
  <c r="D35" i="1"/>
  <c r="J29" i="1"/>
  <c r="J24" i="1"/>
  <c r="D23" i="1"/>
  <c r="I20" i="1"/>
  <c r="J19" i="1"/>
  <c r="D18" i="1"/>
  <c r="J15" i="1"/>
  <c r="D13" i="1"/>
  <c r="J12" i="1"/>
  <c r="J8" i="1"/>
  <c r="J33" i="1" s="1"/>
  <c r="D8" i="1"/>
  <c r="G48" i="2" l="1"/>
  <c r="D54" i="1"/>
  <c r="J48" i="1"/>
  <c r="J55" i="1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1" author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2" author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>
      <text>
        <r>
          <rPr>
            <b/>
            <sz val="9"/>
            <color indexed="81"/>
            <rFont val="Tahoma"/>
            <family val="2"/>
          </rPr>
          <t>CTA.85951013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<sst xmlns="http://schemas.openxmlformats.org/spreadsheetml/2006/main" count="122" uniqueCount="116">
  <si>
    <t>FONDO SOCIAL PARA LA VIVIENDA</t>
  </si>
  <si>
    <t>BALANCE DE SITUACION AL 31 DE MARZO DE 2017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</si>
  <si>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</si>
  <si>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</si>
  <si>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</si>
  <si>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</si>
  <si>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</si>
  <si>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</si>
  <si>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</si>
  <si>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</si>
  <si>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</si>
  <si>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</si>
  <si>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(EMISION PROPIA)</t>
  </si>
  <si>
    <t>CUENTAS POR COBRAR</t>
  </si>
  <si>
    <t>Certificados de Inversión FSV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</si>
  <si>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</si>
  <si>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</si>
  <si>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</si>
  <si>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</si>
  <si>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</si>
  <si>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</si>
  <si>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</si>
  <si>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</si>
  <si>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</si>
  <si>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</si>
  <si>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</si>
  <si>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</si>
  <si>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</si>
  <si>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</si>
  <si>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</si>
  <si>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</si>
  <si>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</si>
  <si>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</si>
  <si>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</si>
  <si>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</si>
  <si>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</si>
  <si>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</si>
  <si>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</si>
  <si>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</si>
  <si>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</si>
  <si>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</si>
  <si>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</si>
  <si>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</si>
  <si>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</si>
  <si>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</si>
  <si>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</si>
  <si>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</si>
  <si>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</si>
  <si>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</si>
  <si>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</si>
  <si>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</si>
  <si>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</si>
  <si>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</si>
  <si>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</si>
  <si>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</si>
  <si>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</si>
  <si>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</si>
  <si>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</si>
  <si>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</si>
  <si>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</si>
  <si>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</si>
  <si>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</si>
  <si>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</si>
  <si>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</si>
  <si>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Inversiones en Proyectos y Programas</t>
  </si>
  <si>
    <t>Aplicación Inversiones en Proyectos</t>
  </si>
  <si>
    <t>Terrenos entregados en comodato</t>
  </si>
  <si>
    <t>Seguros Pagados por Anticipados</t>
  </si>
  <si>
    <t>TOTAL PATRIMONIO Y RESERVAS</t>
  </si>
  <si>
    <t>Amortizaciones de Seguros Pagados por Anticipado</t>
  </si>
  <si>
    <t>Mantenimiento y Reparaciones Pagados por Anticipado</t>
  </si>
  <si>
    <t>Amortización de Mantenimiento y Reparaciones Pagados   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</si>
  <si>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</si>
  <si>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</si>
  <si>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</si>
  <si>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</si>
  <si>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</si>
  <si>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</si>
  <si>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</si>
  <si>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</si>
  <si>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</si>
  <si>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MARZO  DE 2017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</si>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</sst>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7" formatCode="&quot;$&quot;#,##0.00_);\(&quot;$&quot;#,##0.00\)"/>
    <numFmt numFmtId="44" formatCode="_(&quot;$&quot;* #,##0.00_);_(&quot;$&quot;* \(#,##0.00\);_(&quot;$&quot;* &quot;-&quot;??_);_(@_)"/>
    <numFmt numFmtId="164" formatCode="[$$-440A]#,##0.00_);\([$$-440A]#,##0.00\)"/>
    <numFmt numFmtId="165" formatCode="_([$$-440A]* #,##0.00_);_([$$-440A]* \(#,##0.00\);_([$$-440A]* &quot;-&quot;??_);_(@_)"/>
    <numFmt numFmtId="166" formatCode="_ * #,##0.00_ ;_ * \-#,##0.00_ ;_ * &quot;-&quot;??_ ;_ @_ "/>
    <numFmt numFmtId="167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32">
    <xf numFmtId="0" fontId="0" fillId="0" borderId="0" xfId="0"/>
    <xf numFmtId="0" fontId="2" fillId="0" borderId="0" xfId="0" applyFont="1"/>
    <xf numFmtId="49" fontId="2" fillId="0" borderId="0" xfId="0" applyNumberFormat="1" applyFont="1" applyAlignment="1">
      <alignment horizontal="left"/>
    </xf>
    <xf numFmtId="164" fontId="2" fillId="0" borderId="0" xfId="1" applyNumberFormat="1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164" fontId="4" fillId="0" borderId="0" xfId="1" applyNumberFormat="1" applyFont="1"/>
    <xf numFmtId="49" fontId="5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/>
    <xf numFmtId="0" fontId="5" fillId="0" borderId="0" xfId="0" applyFont="1" applyAlignment="1">
      <alignment horizontal="left"/>
    </xf>
    <xf numFmtId="49" fontId="6" fillId="0" borderId="0" xfId="0" applyNumberFormat="1" applyFont="1"/>
    <xf numFmtId="49" fontId="6" fillId="0" borderId="0" xfId="0" applyNumberFormat="1" applyFont="1" applyAlignment="1">
      <alignment horizontal="left"/>
    </xf>
    <xf numFmtId="165" fontId="4" fillId="0" borderId="0" xfId="0" applyNumberFormat="1" applyFont="1"/>
    <xf numFmtId="44" fontId="6" fillId="0" borderId="0" xfId="1" applyNumberFormat="1" applyFont="1"/>
    <xf numFmtId="0" fontId="5" fillId="0" borderId="0" xfId="0" applyFont="1"/>
    <xf numFmtId="166" fontId="6" fillId="0" borderId="0" xfId="0" applyNumberFormat="1" applyFont="1" applyBorder="1"/>
    <xf numFmtId="165" fontId="5" fillId="0" borderId="0" xfId="0" applyNumberFormat="1" applyFont="1" applyAlignment="1">
      <alignment horizontal="left"/>
    </xf>
    <xf numFmtId="165" fontId="5" fillId="0" borderId="0" xfId="0" applyNumberFormat="1" applyFont="1"/>
    <xf numFmtId="165" fontId="6" fillId="0" borderId="0" xfId="1" applyNumberFormat="1" applyFont="1"/>
    <xf numFmtId="49" fontId="8" fillId="0" borderId="0" xfId="0" applyNumberFormat="1" applyFont="1"/>
    <xf numFmtId="49" fontId="8" fillId="0" borderId="0" xfId="0" applyNumberFormat="1" applyFont="1" applyAlignment="1">
      <alignment horizontal="left"/>
    </xf>
    <xf numFmtId="165" fontId="8" fillId="0" borderId="0" xfId="0" applyNumberFormat="1" applyFont="1"/>
    <xf numFmtId="165" fontId="4" fillId="0" borderId="0" xfId="1" applyNumberFormat="1" applyFont="1"/>
    <xf numFmtId="165" fontId="4" fillId="0" borderId="0" xfId="0" applyNumberFormat="1" applyFont="1" applyAlignment="1">
      <alignment horizontal="left"/>
    </xf>
    <xf numFmtId="49" fontId="8" fillId="0" borderId="0" xfId="0" applyNumberFormat="1" applyFont="1" applyFill="1" applyAlignment="1">
      <alignment horizontal="left"/>
    </xf>
    <xf numFmtId="165" fontId="4" fillId="0" borderId="0" xfId="0" applyNumberFormat="1" applyFont="1" applyFill="1" applyAlignment="1">
      <alignment horizontal="left"/>
    </xf>
    <xf numFmtId="165" fontId="8" fillId="0" borderId="1" xfId="0" applyNumberFormat="1" applyFont="1" applyFill="1" applyBorder="1"/>
    <xf numFmtId="165" fontId="8" fillId="0" borderId="1" xfId="0" applyNumberFormat="1" applyFont="1" applyBorder="1"/>
    <xf numFmtId="165" fontId="5" fillId="0" borderId="0" xfId="1" applyNumberFormat="1" applyFont="1"/>
    <xf numFmtId="166" fontId="5" fillId="0" borderId="0" xfId="0" applyNumberFormat="1" applyFont="1" applyBorder="1"/>
    <xf numFmtId="49" fontId="4" fillId="0" borderId="0" xfId="0" applyNumberFormat="1" applyFont="1" applyFill="1" applyAlignment="1">
      <alignment horizontal="left"/>
    </xf>
    <xf numFmtId="165" fontId="4" fillId="0" borderId="0" xfId="0" applyNumberFormat="1" applyFont="1" applyFill="1"/>
    <xf numFmtId="49" fontId="5" fillId="0" borderId="0" xfId="0" applyNumberFormat="1" applyFont="1"/>
    <xf numFmtId="49" fontId="6" fillId="0" borderId="0" xfId="0" applyNumberFormat="1" applyFont="1" applyFill="1" applyAlignment="1">
      <alignment horizontal="left"/>
    </xf>
    <xf numFmtId="165" fontId="5" fillId="0" borderId="0" xfId="0" applyNumberFormat="1" applyFont="1" applyFill="1" applyAlignment="1">
      <alignment horizontal="left"/>
    </xf>
    <xf numFmtId="165" fontId="5" fillId="0" borderId="0" xfId="0" applyNumberFormat="1" applyFont="1" applyFill="1"/>
    <xf numFmtId="166" fontId="6" fillId="0" borderId="0" xfId="0" applyNumberFormat="1" applyFont="1"/>
    <xf numFmtId="165" fontId="8" fillId="0" borderId="0" xfId="0" applyNumberFormat="1" applyFont="1" applyFill="1" applyBorder="1"/>
    <xf numFmtId="166" fontId="5" fillId="0" borderId="0" xfId="0" applyNumberFormat="1" applyFont="1"/>
    <xf numFmtId="166" fontId="8" fillId="0" borderId="0" xfId="0" applyNumberFormat="1" applyFont="1"/>
    <xf numFmtId="166" fontId="8" fillId="0" borderId="0" xfId="0" applyNumberFormat="1" applyFont="1" applyBorder="1"/>
    <xf numFmtId="165" fontId="8" fillId="0" borderId="0" xfId="0" applyNumberFormat="1" applyFont="1" applyFill="1"/>
    <xf numFmtId="165" fontId="6" fillId="0" borderId="1" xfId="1" applyNumberFormat="1" applyFont="1" applyBorder="1"/>
    <xf numFmtId="165" fontId="4" fillId="0" borderId="0" xfId="0" applyNumberFormat="1" applyFont="1" applyFill="1" applyBorder="1"/>
    <xf numFmtId="165" fontId="6" fillId="0" borderId="2" xfId="1" applyNumberFormat="1" applyFont="1" applyBorder="1"/>
    <xf numFmtId="0" fontId="9" fillId="0" borderId="0" xfId="0" applyFont="1"/>
    <xf numFmtId="166" fontId="6" fillId="0" borderId="0" xfId="0" applyNumberFormat="1" applyFont="1" applyBorder="1" applyAlignment="1">
      <alignment horizontal="left"/>
    </xf>
    <xf numFmtId="49" fontId="5" fillId="0" borderId="0" xfId="0" applyNumberFormat="1" applyFont="1" applyFill="1" applyAlignment="1">
      <alignment horizontal="left"/>
    </xf>
    <xf numFmtId="165" fontId="5" fillId="0" borderId="0" xfId="1" applyNumberFormat="1" applyFont="1" applyBorder="1"/>
    <xf numFmtId="0" fontId="6" fillId="0" borderId="0" xfId="0" applyFont="1"/>
    <xf numFmtId="0" fontId="8" fillId="0" borderId="0" xfId="0" applyFont="1"/>
    <xf numFmtId="166" fontId="8" fillId="0" borderId="0" xfId="0" applyNumberFormat="1" applyFont="1" applyFill="1" applyBorder="1"/>
    <xf numFmtId="166" fontId="8" fillId="0" borderId="0" xfId="0" applyNumberFormat="1" applyFont="1" applyFill="1"/>
    <xf numFmtId="49" fontId="5" fillId="0" borderId="0" xfId="0" applyNumberFormat="1" applyFont="1" applyAlignment="1">
      <alignment horizontal="left"/>
    </xf>
    <xf numFmtId="166" fontId="4" fillId="0" borderId="0" xfId="0" applyNumberFormat="1" applyFont="1" applyBorder="1"/>
    <xf numFmtId="165" fontId="4" fillId="0" borderId="0" xfId="0" applyNumberFormat="1" applyFont="1" applyBorder="1"/>
    <xf numFmtId="165" fontId="6" fillId="0" borderId="1" xfId="0" applyNumberFormat="1" applyFont="1" applyBorder="1"/>
    <xf numFmtId="165" fontId="8" fillId="0" borderId="0" xfId="0" applyNumberFormat="1" applyFont="1" applyBorder="1"/>
    <xf numFmtId="165" fontId="5" fillId="0" borderId="0" xfId="0" applyNumberFormat="1" applyFont="1" applyBorder="1"/>
    <xf numFmtId="165" fontId="6" fillId="0" borderId="0" xfId="1" applyNumberFormat="1" applyFont="1" applyBorder="1"/>
    <xf numFmtId="49" fontId="8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5" fillId="0" borderId="2" xfId="0" applyNumberFormat="1" applyFont="1" applyBorder="1"/>
    <xf numFmtId="49" fontId="8" fillId="0" borderId="0" xfId="0" applyNumberFormat="1" applyFont="1" applyAlignment="1">
      <alignment horizontal="left" vertical="center" wrapText="1"/>
    </xf>
    <xf numFmtId="166" fontId="4" fillId="0" borderId="0" xfId="0" applyNumberFormat="1" applyFont="1"/>
    <xf numFmtId="166" fontId="3" fillId="0" borderId="0" xfId="0" applyNumberFormat="1" applyFont="1" applyAlignment="1">
      <alignment horizontal="left"/>
    </xf>
    <xf numFmtId="49" fontId="10" fillId="0" borderId="0" xfId="0" applyNumberFormat="1" applyFont="1" applyAlignment="1">
      <alignment horizontal="left"/>
    </xf>
    <xf numFmtId="165" fontId="10" fillId="0" borderId="0" xfId="0" applyNumberFormat="1" applyFont="1"/>
    <xf numFmtId="165" fontId="3" fillId="0" borderId="2" xfId="1" applyNumberFormat="1" applyFont="1" applyBorder="1"/>
    <xf numFmtId="0" fontId="10" fillId="0" borderId="0" xfId="0" applyFont="1"/>
    <xf numFmtId="166" fontId="5" fillId="0" borderId="0" xfId="0" applyNumberFormat="1" applyFont="1" applyAlignment="1">
      <alignment horizontal="left"/>
    </xf>
    <xf numFmtId="0" fontId="3" fillId="0" borderId="0" xfId="0" applyFont="1"/>
    <xf numFmtId="165" fontId="3" fillId="0" borderId="0" xfId="0" applyNumberFormat="1" applyFont="1"/>
    <xf numFmtId="165" fontId="3" fillId="0" borderId="2" xfId="0" applyNumberFormat="1" applyFont="1" applyBorder="1"/>
    <xf numFmtId="166" fontId="3" fillId="0" borderId="0" xfId="0" applyNumberFormat="1" applyFont="1" applyAlignment="1">
      <alignment horizontal="left" vertical="center"/>
    </xf>
    <xf numFmtId="165" fontId="3" fillId="0" borderId="3" xfId="1" applyNumberFormat="1" applyFont="1" applyBorder="1"/>
    <xf numFmtId="166" fontId="9" fillId="0" borderId="0" xfId="0" applyNumberFormat="1" applyFont="1" applyAlignment="1">
      <alignment horizontal="left" vertical="center"/>
    </xf>
    <xf numFmtId="165" fontId="2" fillId="0" borderId="0" xfId="0" applyNumberFormat="1" applyFont="1"/>
    <xf numFmtId="165" fontId="9" fillId="0" borderId="0" xfId="1" applyNumberFormat="1" applyFont="1"/>
    <xf numFmtId="0" fontId="3" fillId="0" borderId="0" xfId="0" applyNumberFormat="1" applyFont="1"/>
    <xf numFmtId="165" fontId="3" fillId="0" borderId="3" xfId="0" applyNumberFormat="1" applyFont="1" applyBorder="1"/>
    <xf numFmtId="7" fontId="2" fillId="0" borderId="0" xfId="0" applyNumberFormat="1" applyFont="1"/>
    <xf numFmtId="164" fontId="9" fillId="0" borderId="0" xfId="1" applyNumberFormat="1" applyFont="1"/>
    <xf numFmtId="165" fontId="9" fillId="0" borderId="0" xfId="0" applyNumberFormat="1" applyFont="1"/>
    <xf numFmtId="49" fontId="9" fillId="0" borderId="0" xfId="0" applyNumberFormat="1" applyFont="1" applyAlignment="1">
      <alignment horizontal="center"/>
    </xf>
    <xf numFmtId="44" fontId="9" fillId="0" borderId="0" xfId="1" applyFont="1"/>
    <xf numFmtId="0" fontId="9" fillId="0" borderId="0" xfId="0" applyFont="1" applyAlignment="1">
      <alignment horizontal="center"/>
    </xf>
    <xf numFmtId="49" fontId="9" fillId="0" borderId="0" xfId="0" applyNumberFormat="1" applyFont="1" applyAlignment="1">
      <alignment horizontal="left"/>
    </xf>
    <xf numFmtId="49" fontId="3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7" fontId="10" fillId="0" borderId="0" xfId="0" applyNumberFormat="1" applyFont="1"/>
    <xf numFmtId="164" fontId="10" fillId="0" borderId="0" xfId="1" applyNumberFormat="1" applyFont="1"/>
    <xf numFmtId="49" fontId="3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7" fontId="10" fillId="2" borderId="0" xfId="0" applyNumberFormat="1" applyFont="1" applyFill="1"/>
    <xf numFmtId="165" fontId="3" fillId="2" borderId="0" xfId="0" applyNumberFormat="1" applyFont="1" applyFill="1"/>
    <xf numFmtId="165" fontId="10" fillId="2" borderId="0" xfId="1" applyNumberFormat="1" applyFont="1" applyFill="1"/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7" fontId="3" fillId="0" borderId="0" xfId="0" applyNumberFormat="1" applyFont="1"/>
    <xf numFmtId="165" fontId="3" fillId="0" borderId="0" xfId="1" applyNumberFormat="1" applyFont="1"/>
    <xf numFmtId="165" fontId="10" fillId="0" borderId="0" xfId="1" applyNumberFormat="1" applyFont="1"/>
    <xf numFmtId="165" fontId="10" fillId="0" borderId="1" xfId="0" applyNumberFormat="1" applyFont="1" applyBorder="1"/>
    <xf numFmtId="165" fontId="10" fillId="0" borderId="0" xfId="0" applyNumberFormat="1" applyFont="1" applyBorder="1"/>
    <xf numFmtId="165" fontId="3" fillId="0" borderId="1" xfId="0" applyNumberFormat="1" applyFont="1" applyBorder="1"/>
    <xf numFmtId="165" fontId="3" fillId="0" borderId="0" xfId="0" applyNumberFormat="1" applyFont="1" applyBorder="1"/>
    <xf numFmtId="165" fontId="3" fillId="2" borderId="1" xfId="0" applyNumberFormat="1" applyFont="1" applyFill="1" applyBorder="1"/>
    <xf numFmtId="49" fontId="3" fillId="0" borderId="0" xfId="0" applyNumberFormat="1" applyFont="1" applyBorder="1"/>
    <xf numFmtId="49" fontId="10" fillId="0" borderId="0" xfId="0" applyNumberFormat="1" applyFont="1" applyBorder="1"/>
    <xf numFmtId="49" fontId="3" fillId="2" borderId="0" xfId="0" applyNumberFormat="1" applyFont="1" applyFill="1" applyBorder="1"/>
    <xf numFmtId="165" fontId="3" fillId="2" borderId="2" xfId="0" applyNumberFormat="1" applyFont="1" applyFill="1" applyBorder="1"/>
    <xf numFmtId="167" fontId="10" fillId="0" borderId="0" xfId="1" applyNumberFormat="1" applyFont="1"/>
    <xf numFmtId="165" fontId="10" fillId="0" borderId="0" xfId="0" applyNumberFormat="1" applyFont="1" applyFill="1"/>
    <xf numFmtId="44" fontId="10" fillId="0" borderId="0" xfId="1" applyFont="1"/>
    <xf numFmtId="165" fontId="10" fillId="0" borderId="1" xfId="0" applyNumberFormat="1" applyFont="1" applyFill="1" applyBorder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7" fontId="13" fillId="0" borderId="0" xfId="0" applyNumberFormat="1" applyFont="1"/>
    <xf numFmtId="0" fontId="14" fillId="0" borderId="0" xfId="0" applyFont="1"/>
    <xf numFmtId="164" fontId="13" fillId="0" borderId="0" xfId="1" applyNumberFormat="1" applyFont="1"/>
    <xf numFmtId="49" fontId="9" fillId="0" borderId="0" xfId="0" applyNumberFormat="1" applyFont="1" applyAlignment="1"/>
    <xf numFmtId="49" fontId="9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/>
    </xf>
    <xf numFmtId="0" fontId="6" fillId="0" borderId="0" xfId="0" applyFont="1" applyAlignment="1">
      <alignment horizontal="left"/>
    </xf>
    <xf numFmtId="166" fontId="3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114297</xdr:colOff>
      <xdr:row>0</xdr:row>
      <xdr:rowOff>92076</xdr:rowOff>
    </xdr:from>
    <xdr:to>
      <xdr:col>1</xdr:col>
      <xdr:colOff>825500</xdr:colOff>
      <xdr:row>4</xdr:row>
      <xdr:rowOff>183093</xdr:rowOff>
    </xdr:to>
    <xdr:pic>
      <xdr:nvPicPr>
        <xdr:cNvPr id="4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297" y="92076"/>
          <a:ext cx="944036" cy="8847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324909</xdr:colOff>
      <xdr:row>4</xdr:row>
      <xdr:rowOff>14287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771525" cy="75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8"/>
  <sheetViews>
    <sheetView showGridLines="0" tabSelected="1" view="pageBreakPreview" zoomScale="90" zoomScaleNormal="80" zoomScaleSheetLayoutView="90" workbookViewId="0"/>
  </sheetViews>
  <sheetFormatPr baseColWidth="10" defaultRowHeight="15" x14ac:dyDescent="0.25"/>
  <cols>
    <col min="1" max="1" width="3.42578125" customWidth="1"/>
    <col min="2" max="2" width="61.140625" bestFit="1" customWidth="1"/>
    <col min="3" max="3" width="19" customWidth="1"/>
    <col min="4" max="4" width="20.28515625" bestFit="1" customWidth="1"/>
    <col min="5" max="5" width="6.140625" customWidth="1"/>
    <col min="6" max="6" width="3.85546875" customWidth="1"/>
    <col min="7" max="7" width="49.42578125" bestFit="1" customWidth="1"/>
    <col min="8" max="8" width="19.28515625" customWidth="1"/>
    <col min="9" max="9" width="19.5703125" customWidth="1"/>
    <col min="10" max="10" width="20.42578125" customWidth="1"/>
  </cols>
  <sheetData>
    <row r="1" spans="1:10" x14ac:dyDescent="0.25">
      <c r="A1" s="1"/>
      <c r="B1" s="2"/>
      <c r="C1" s="1"/>
      <c r="D1" s="3"/>
      <c r="E1" s="1"/>
      <c r="F1" s="1"/>
      <c r="G1" s="1"/>
      <c r="H1" s="1"/>
      <c r="I1" s="1"/>
      <c r="J1" s="1"/>
    </row>
    <row r="2" spans="1:10" ht="15.75" x14ac:dyDescent="0.25">
      <c r="A2" s="126" t="s">
        <v>0</v>
      </c>
      <c r="B2" s="126"/>
      <c r="C2" s="126"/>
      <c r="D2" s="126"/>
      <c r="E2" s="126"/>
      <c r="F2" s="126"/>
      <c r="G2" s="126"/>
      <c r="H2" s="126"/>
      <c r="I2" s="126"/>
      <c r="J2" s="126"/>
    </row>
    <row r="3" spans="1:10" ht="15.75" x14ac:dyDescent="0.25">
      <c r="A3" s="126" t="s">
        <v>1</v>
      </c>
      <c r="B3" s="126"/>
      <c r="C3" s="126"/>
      <c r="D3" s="126"/>
      <c r="E3" s="126"/>
      <c r="F3" s="126"/>
      <c r="G3" s="126"/>
      <c r="H3" s="126"/>
      <c r="I3" s="126"/>
      <c r="J3" s="126"/>
    </row>
    <row r="4" spans="1:10" ht="15.75" x14ac:dyDescent="0.25">
      <c r="A4" s="126" t="s">
        <v>2</v>
      </c>
      <c r="B4" s="126"/>
      <c r="C4" s="126"/>
      <c r="D4" s="126"/>
      <c r="E4" s="126"/>
      <c r="F4" s="126"/>
      <c r="G4" s="126"/>
      <c r="H4" s="126"/>
      <c r="I4" s="126"/>
      <c r="J4" s="126"/>
    </row>
    <row r="5" spans="1:10" x14ac:dyDescent="0.25">
      <c r="A5" s="4"/>
      <c r="B5" s="5"/>
      <c r="C5" s="4"/>
      <c r="D5" s="6"/>
      <c r="E5" s="4"/>
      <c r="F5" s="4"/>
      <c r="G5" s="4"/>
      <c r="H5" s="4"/>
      <c r="I5" s="4"/>
      <c r="J5" s="4"/>
    </row>
    <row r="6" spans="1:10" x14ac:dyDescent="0.25">
      <c r="A6" s="7"/>
      <c r="B6" s="7"/>
      <c r="C6" s="7"/>
      <c r="D6" s="7"/>
      <c r="E6" s="7"/>
      <c r="F6" s="7"/>
      <c r="G6" s="7"/>
      <c r="H6" s="7"/>
      <c r="I6" s="7"/>
      <c r="J6" s="7"/>
    </row>
    <row r="7" spans="1:10" x14ac:dyDescent="0.25">
      <c r="A7" s="127" t="s">
        <v>3</v>
      </c>
      <c r="B7" s="127"/>
      <c r="C7" s="8"/>
      <c r="D7" s="9"/>
      <c r="E7" s="10"/>
      <c r="F7" s="127" t="s">
        <v>4</v>
      </c>
      <c r="G7" s="127"/>
      <c r="H7" s="11"/>
      <c r="I7" s="4"/>
      <c r="J7" s="4"/>
    </row>
    <row r="8" spans="1:10" x14ac:dyDescent="0.25">
      <c r="A8" s="12" t="s">
        <v>5</v>
      </c>
      <c r="B8" s="13"/>
      <c r="C8" s="14"/>
      <c r="D8" s="15">
        <f>SUM(C9:C11)</f>
        <v>46585836.730000004</v>
      </c>
      <c r="E8" s="16"/>
      <c r="F8" s="17" t="s">
        <v>6</v>
      </c>
      <c r="G8" s="13"/>
      <c r="H8" s="18"/>
      <c r="I8" s="19"/>
      <c r="J8" s="20">
        <f>SUM(I9:I10)</f>
        <v>8026383.5700000003</v>
      </c>
    </row>
    <row r="9" spans="1:10" ht="16.5" x14ac:dyDescent="0.3">
      <c r="A9" s="21"/>
      <c r="B9" s="22" t="s">
        <v>7</v>
      </c>
      <c r="C9" s="23">
        <v>4700</v>
      </c>
      <c r="D9" s="24"/>
      <c r="E9" s="4"/>
      <c r="F9" s="17"/>
      <c r="G9" s="22" t="s">
        <v>8</v>
      </c>
      <c r="H9" s="25"/>
      <c r="I9" s="23">
        <v>5091598.99</v>
      </c>
      <c r="J9" s="24"/>
    </row>
    <row r="10" spans="1:10" ht="16.5" x14ac:dyDescent="0.3">
      <c r="A10" s="21"/>
      <c r="B10" s="22" t="s">
        <v>9</v>
      </c>
      <c r="C10" s="23">
        <v>23946136.73</v>
      </c>
      <c r="D10" s="24"/>
      <c r="E10" s="4"/>
      <c r="F10" s="17"/>
      <c r="G10" s="26" t="s">
        <v>10</v>
      </c>
      <c r="H10" s="27"/>
      <c r="I10" s="28">
        <v>2934784.58</v>
      </c>
      <c r="J10" s="24"/>
    </row>
    <row r="11" spans="1:10" ht="16.5" x14ac:dyDescent="0.3">
      <c r="A11" s="12"/>
      <c r="B11" s="22" t="s">
        <v>11</v>
      </c>
      <c r="C11" s="29">
        <v>22635000</v>
      </c>
      <c r="D11" s="30"/>
      <c r="E11" s="16"/>
      <c r="F11" s="31"/>
      <c r="G11" s="32"/>
      <c r="H11" s="27"/>
      <c r="I11" s="33"/>
      <c r="J11" s="24"/>
    </row>
    <row r="12" spans="1:10" x14ac:dyDescent="0.25">
      <c r="A12" s="34"/>
      <c r="B12" s="5"/>
      <c r="C12" s="14"/>
      <c r="D12" s="30"/>
      <c r="E12" s="16"/>
      <c r="F12" s="17" t="s">
        <v>12</v>
      </c>
      <c r="G12" s="35"/>
      <c r="H12" s="36"/>
      <c r="I12" s="37"/>
      <c r="J12" s="20">
        <f>SUM(I13)</f>
        <v>222490634.28999999</v>
      </c>
    </row>
    <row r="13" spans="1:10" ht="16.5" x14ac:dyDescent="0.3">
      <c r="A13" s="38" t="s">
        <v>13</v>
      </c>
      <c r="B13" s="13"/>
      <c r="C13" s="14"/>
      <c r="D13" s="20">
        <f>SUM(C14:C16)</f>
        <v>12952997.18</v>
      </c>
      <c r="E13" s="16"/>
      <c r="F13" s="17"/>
      <c r="G13" s="26" t="s">
        <v>14</v>
      </c>
      <c r="H13" s="27"/>
      <c r="I13" s="28">
        <v>222490634.28999999</v>
      </c>
      <c r="J13" s="24"/>
    </row>
    <row r="14" spans="1:10" ht="16.5" x14ac:dyDescent="0.3">
      <c r="A14" s="38"/>
      <c r="B14" s="22" t="s">
        <v>15</v>
      </c>
      <c r="C14" s="23">
        <v>3678807.5900000008</v>
      </c>
      <c r="D14" s="30"/>
      <c r="E14" s="16"/>
      <c r="F14" s="17"/>
      <c r="G14" s="26"/>
      <c r="H14" s="27"/>
      <c r="I14" s="33"/>
      <c r="J14" s="24"/>
    </row>
    <row r="15" spans="1:10" ht="16.5" x14ac:dyDescent="0.3">
      <c r="A15" s="38"/>
      <c r="B15" s="22" t="s">
        <v>16</v>
      </c>
      <c r="C15" s="23">
        <v>-598500.43999999994</v>
      </c>
      <c r="D15" s="30"/>
      <c r="E15" s="16"/>
      <c r="F15" s="17" t="s">
        <v>17</v>
      </c>
      <c r="G15" s="35"/>
      <c r="H15" s="36"/>
      <c r="I15" s="37"/>
      <c r="J15" s="20">
        <f>SUM(I16+I17)</f>
        <v>42758826.409999996</v>
      </c>
    </row>
    <row r="16" spans="1:10" ht="16.5" x14ac:dyDescent="0.3">
      <c r="A16" s="38"/>
      <c r="B16" s="22" t="s">
        <v>18</v>
      </c>
      <c r="C16" s="29">
        <v>9872690.0299999993</v>
      </c>
      <c r="D16" s="30"/>
      <c r="E16" s="16"/>
      <c r="F16" s="17"/>
      <c r="G16" s="26" t="s">
        <v>19</v>
      </c>
      <c r="H16" s="27"/>
      <c r="I16" s="39">
        <v>32758826.41</v>
      </c>
      <c r="J16" s="30"/>
    </row>
    <row r="17" spans="1:10" ht="16.5" x14ac:dyDescent="0.3">
      <c r="A17" s="40"/>
      <c r="B17" s="5"/>
      <c r="C17" s="14"/>
      <c r="D17" s="30"/>
      <c r="E17" s="4"/>
      <c r="F17" s="17"/>
      <c r="G17" s="26" t="s">
        <v>20</v>
      </c>
      <c r="H17" s="27"/>
      <c r="I17" s="28">
        <v>10000000</v>
      </c>
      <c r="J17" s="30"/>
    </row>
    <row r="18" spans="1:10" ht="16.5" x14ac:dyDescent="0.3">
      <c r="A18" s="38" t="s">
        <v>21</v>
      </c>
      <c r="B18" s="13"/>
      <c r="C18" s="14"/>
      <c r="D18" s="20">
        <f>SUM(C19:C21)</f>
        <v>507255.19000000507</v>
      </c>
      <c r="E18" s="4"/>
      <c r="F18" s="17" t="s">
        <v>22</v>
      </c>
      <c r="G18" s="26"/>
      <c r="H18" s="27"/>
      <c r="I18" s="33"/>
      <c r="J18" s="30"/>
    </row>
    <row r="19" spans="1:10" ht="16.5" x14ac:dyDescent="0.3">
      <c r="A19" s="41"/>
      <c r="B19" s="22" t="s">
        <v>23</v>
      </c>
      <c r="C19" s="23">
        <v>65800.78</v>
      </c>
      <c r="D19" s="24"/>
      <c r="E19" s="4"/>
      <c r="F19" s="42" t="s">
        <v>24</v>
      </c>
      <c r="G19" s="35"/>
      <c r="H19" s="36"/>
      <c r="I19" s="37"/>
      <c r="J19" s="20">
        <f>I20</f>
        <v>219183426.59999999</v>
      </c>
    </row>
    <row r="20" spans="1:10" ht="16.5" x14ac:dyDescent="0.3">
      <c r="A20" s="41"/>
      <c r="B20" s="22" t="s">
        <v>25</v>
      </c>
      <c r="C20" s="23">
        <v>40423260.990000002</v>
      </c>
      <c r="D20" s="24"/>
      <c r="E20" s="4"/>
      <c r="F20" s="17"/>
      <c r="G20" s="26"/>
      <c r="H20" s="27"/>
      <c r="I20" s="28">
        <f>SUM(H21:H22)</f>
        <v>219183426.59999999</v>
      </c>
      <c r="J20" s="30"/>
    </row>
    <row r="21" spans="1:10" ht="16.5" x14ac:dyDescent="0.3">
      <c r="A21" s="41"/>
      <c r="B21" s="22" t="s">
        <v>26</v>
      </c>
      <c r="C21" s="29">
        <v>-39981806.579999998</v>
      </c>
      <c r="D21" s="24"/>
      <c r="E21" s="4"/>
      <c r="F21" s="17"/>
      <c r="G21" s="26" t="s">
        <v>27</v>
      </c>
      <c r="H21" s="43">
        <v>218939482.15000001</v>
      </c>
      <c r="I21" s="33"/>
      <c r="J21" s="30"/>
    </row>
    <row r="22" spans="1:10" ht="16.5" x14ac:dyDescent="0.3">
      <c r="A22" s="41"/>
      <c r="B22" s="2"/>
      <c r="C22" s="1"/>
      <c r="D22" s="24"/>
      <c r="E22" s="4"/>
      <c r="F22" s="31"/>
      <c r="G22" s="26" t="s">
        <v>28</v>
      </c>
      <c r="H22" s="28">
        <v>243944.45</v>
      </c>
      <c r="I22" s="33"/>
      <c r="J22" s="30"/>
    </row>
    <row r="23" spans="1:10" x14ac:dyDescent="0.25">
      <c r="A23" s="38" t="s">
        <v>29</v>
      </c>
      <c r="B23" s="5"/>
      <c r="C23" s="14"/>
      <c r="D23" s="20">
        <f>SUM(C24:C33)</f>
        <v>819553330.1500001</v>
      </c>
      <c r="E23" s="16"/>
      <c r="F23" s="17" t="s">
        <v>30</v>
      </c>
      <c r="G23" s="32"/>
      <c r="H23" s="27"/>
      <c r="I23" s="33"/>
      <c r="J23" s="30"/>
    </row>
    <row r="24" spans="1:10" ht="16.5" x14ac:dyDescent="0.3">
      <c r="A24" s="1"/>
      <c r="B24" s="22" t="s">
        <v>31</v>
      </c>
      <c r="C24" s="23">
        <v>893455653.30000007</v>
      </c>
      <c r="D24" s="3"/>
      <c r="E24" s="4"/>
      <c r="F24" s="17"/>
      <c r="G24" s="35"/>
      <c r="H24" s="36"/>
      <c r="I24" s="37"/>
      <c r="J24" s="20">
        <f>SUM(I25:I26)</f>
        <v>4100127.15</v>
      </c>
    </row>
    <row r="25" spans="1:10" ht="16.5" x14ac:dyDescent="0.3">
      <c r="A25" s="41"/>
      <c r="B25" s="22" t="s">
        <v>32</v>
      </c>
      <c r="C25" s="23">
        <v>41705221.349999994</v>
      </c>
      <c r="D25" s="24"/>
      <c r="E25" s="4"/>
      <c r="F25" s="17"/>
      <c r="G25" s="26" t="s">
        <v>33</v>
      </c>
      <c r="H25" s="27"/>
      <c r="I25" s="43">
        <v>148467.17000000001</v>
      </c>
      <c r="J25" s="30"/>
    </row>
    <row r="26" spans="1:10" ht="16.5" x14ac:dyDescent="0.3">
      <c r="A26" s="41"/>
      <c r="B26" s="22" t="s">
        <v>34</v>
      </c>
      <c r="C26" s="23">
        <v>3648591.38</v>
      </c>
      <c r="D26" s="24"/>
      <c r="E26" s="4"/>
      <c r="F26" s="17"/>
      <c r="G26" s="26" t="s">
        <v>35</v>
      </c>
      <c r="H26" s="27"/>
      <c r="I26" s="28">
        <v>3951659.98</v>
      </c>
      <c r="J26" s="30"/>
    </row>
    <row r="27" spans="1:10" ht="16.5" x14ac:dyDescent="0.3">
      <c r="A27" s="41"/>
      <c r="B27" s="22" t="s">
        <v>36</v>
      </c>
      <c r="C27" s="23">
        <v>-12158961.459999999</v>
      </c>
      <c r="D27" s="24"/>
      <c r="E27" s="4"/>
      <c r="F27" s="31"/>
      <c r="G27" s="26"/>
      <c r="H27" s="27"/>
      <c r="I27" s="43"/>
      <c r="J27" s="30"/>
    </row>
    <row r="28" spans="1:10" ht="16.5" x14ac:dyDescent="0.3">
      <c r="A28" s="41"/>
      <c r="B28" s="22" t="s">
        <v>37</v>
      </c>
      <c r="C28" s="23">
        <v>-50711602.659999996</v>
      </c>
      <c r="D28" s="24"/>
      <c r="E28" s="4"/>
      <c r="F28" s="17" t="s">
        <v>38</v>
      </c>
      <c r="G28" s="32"/>
      <c r="H28" s="27"/>
      <c r="I28" s="33"/>
      <c r="J28" s="30"/>
    </row>
    <row r="29" spans="1:10" ht="16.5" x14ac:dyDescent="0.3">
      <c r="A29" s="41"/>
      <c r="B29" s="26" t="s">
        <v>39</v>
      </c>
      <c r="C29" s="23">
        <v>-56696348.770000003</v>
      </c>
      <c r="D29" s="24"/>
      <c r="E29" s="4"/>
      <c r="F29" s="17"/>
      <c r="G29" s="26"/>
      <c r="H29" s="27"/>
      <c r="I29" s="33"/>
      <c r="J29" s="44">
        <f>SUM(I30:I30)</f>
        <v>2123123.38</v>
      </c>
    </row>
    <row r="30" spans="1:10" ht="16.5" x14ac:dyDescent="0.3">
      <c r="A30" s="41"/>
      <c r="B30" s="22" t="s">
        <v>40</v>
      </c>
      <c r="C30" s="23">
        <v>-166713.41</v>
      </c>
      <c r="D30" s="24"/>
      <c r="E30" s="4"/>
      <c r="F30" s="31"/>
      <c r="G30" s="26" t="s">
        <v>41</v>
      </c>
      <c r="H30" s="27"/>
      <c r="I30" s="28">
        <v>2123123.38</v>
      </c>
      <c r="J30" s="30"/>
    </row>
    <row r="31" spans="1:10" ht="16.5" x14ac:dyDescent="0.3">
      <c r="A31" s="41"/>
      <c r="B31" s="22" t="s">
        <v>42</v>
      </c>
      <c r="C31" s="23">
        <v>477490.42</v>
      </c>
      <c r="D31" s="24"/>
      <c r="E31" s="4"/>
      <c r="F31" s="31"/>
      <c r="G31" s="32"/>
      <c r="H31" s="27"/>
      <c r="I31" s="45"/>
      <c r="J31" s="30"/>
    </row>
    <row r="32" spans="1:10" ht="16.5" x14ac:dyDescent="0.3">
      <c r="A32" s="41"/>
      <c r="B32" s="22" t="s">
        <v>43</v>
      </c>
      <c r="C32" s="23">
        <v>4965.3900000000003</v>
      </c>
      <c r="D32" s="24"/>
      <c r="E32" s="4"/>
      <c r="F32" s="31"/>
      <c r="G32" s="32"/>
      <c r="H32" s="27"/>
      <c r="I32" s="45"/>
      <c r="J32" s="30"/>
    </row>
    <row r="33" spans="1:10" ht="17.25" thickBot="1" x14ac:dyDescent="0.35">
      <c r="A33" s="41"/>
      <c r="B33" s="22" t="s">
        <v>44</v>
      </c>
      <c r="C33" s="29">
        <v>-4965.3900000000003</v>
      </c>
      <c r="D33" s="24"/>
      <c r="E33" s="4"/>
      <c r="F33" s="31"/>
      <c r="G33" s="35" t="s">
        <v>45</v>
      </c>
      <c r="H33" s="27"/>
      <c r="I33" s="45"/>
      <c r="J33" s="46">
        <f>SUM(J8:J32)</f>
        <v>498682521.39999998</v>
      </c>
    </row>
    <row r="34" spans="1:10" ht="17.25" thickTop="1" x14ac:dyDescent="0.3">
      <c r="A34" s="41"/>
      <c r="B34" s="47"/>
      <c r="C34" s="47"/>
      <c r="D34" s="24"/>
      <c r="E34" s="16"/>
      <c r="F34" s="48" t="s">
        <v>46</v>
      </c>
      <c r="G34" s="49"/>
      <c r="H34" s="27"/>
      <c r="I34" s="45"/>
      <c r="J34" s="50"/>
    </row>
    <row r="35" spans="1:10" ht="16.5" x14ac:dyDescent="0.3">
      <c r="A35" s="38" t="s">
        <v>47</v>
      </c>
      <c r="B35" s="5"/>
      <c r="C35" s="14"/>
      <c r="D35" s="20">
        <f>SUM(C36:C40)</f>
        <v>16299611.900000002</v>
      </c>
      <c r="E35" s="4"/>
      <c r="F35" s="51" t="s">
        <v>48</v>
      </c>
      <c r="G35" s="26"/>
      <c r="H35" s="27"/>
      <c r="I35" s="33"/>
      <c r="J35" s="30"/>
    </row>
    <row r="36" spans="1:10" ht="16.5" x14ac:dyDescent="0.3">
      <c r="A36" s="1"/>
      <c r="B36" s="22" t="s">
        <v>49</v>
      </c>
      <c r="C36" s="23">
        <v>14097954.6</v>
      </c>
      <c r="D36" s="3"/>
      <c r="E36" s="4"/>
      <c r="F36" s="52"/>
      <c r="G36" s="26"/>
      <c r="H36" s="27"/>
      <c r="I36" s="37"/>
      <c r="J36" s="20">
        <f>SUM(I37:I40)</f>
        <v>26993643.219999999</v>
      </c>
    </row>
    <row r="37" spans="1:10" ht="16.5" x14ac:dyDescent="0.3">
      <c r="A37" s="41"/>
      <c r="B37" s="22" t="s">
        <v>50</v>
      </c>
      <c r="C37" s="23">
        <v>-4591829.59</v>
      </c>
      <c r="D37" s="24"/>
      <c r="E37" s="4"/>
      <c r="F37" s="52"/>
      <c r="G37" s="53" t="s">
        <v>51</v>
      </c>
      <c r="H37" s="45"/>
      <c r="I37" s="39">
        <v>6635428.5700000003</v>
      </c>
      <c r="J37" s="30"/>
    </row>
    <row r="38" spans="1:10" ht="16.5" x14ac:dyDescent="0.3">
      <c r="A38" s="41"/>
      <c r="B38" s="22" t="s">
        <v>52</v>
      </c>
      <c r="C38" s="23">
        <v>5854216.8600000003</v>
      </c>
      <c r="D38" s="24"/>
      <c r="E38" s="4"/>
      <c r="F38" s="52"/>
      <c r="G38" s="53" t="s">
        <v>53</v>
      </c>
      <c r="H38" s="49"/>
      <c r="I38" s="43">
        <v>190001.66</v>
      </c>
      <c r="J38" s="30"/>
    </row>
    <row r="39" spans="1:10" ht="16.5" x14ac:dyDescent="0.3">
      <c r="A39" s="41"/>
      <c r="B39" s="22" t="s">
        <v>54</v>
      </c>
      <c r="C39" s="23">
        <v>1728901.62</v>
      </c>
      <c r="D39" s="24"/>
      <c r="E39" s="4"/>
      <c r="F39" s="52"/>
      <c r="G39" s="54" t="s">
        <v>55</v>
      </c>
      <c r="H39" s="49"/>
      <c r="I39" s="43">
        <v>11246997.6</v>
      </c>
      <c r="J39" s="30"/>
    </row>
    <row r="40" spans="1:10" ht="16.5" x14ac:dyDescent="0.3">
      <c r="A40" s="41"/>
      <c r="B40" s="22" t="s">
        <v>56</v>
      </c>
      <c r="C40" s="29">
        <v>-789631.59</v>
      </c>
      <c r="D40" s="24"/>
      <c r="E40" s="16"/>
      <c r="F40" s="16"/>
      <c r="G40" s="41" t="s">
        <v>57</v>
      </c>
      <c r="H40" s="55"/>
      <c r="I40" s="29">
        <v>8921215.3900000006</v>
      </c>
      <c r="J40" s="30"/>
    </row>
    <row r="41" spans="1:10" ht="16.5" x14ac:dyDescent="0.3">
      <c r="A41" s="41"/>
      <c r="B41" s="2"/>
      <c r="C41" s="1"/>
      <c r="D41" s="24"/>
      <c r="E41" s="4"/>
      <c r="F41" s="17" t="s">
        <v>58</v>
      </c>
      <c r="G41" s="56"/>
      <c r="H41" s="57"/>
      <c r="I41" s="19"/>
      <c r="J41" s="30"/>
    </row>
    <row r="42" spans="1:10" x14ac:dyDescent="0.25">
      <c r="A42" s="38" t="s">
        <v>59</v>
      </c>
      <c r="B42" s="5"/>
      <c r="C42" s="14"/>
      <c r="D42" s="44">
        <f>SUM(C43:C51)</f>
        <v>1400582.02</v>
      </c>
      <c r="E42" s="4"/>
      <c r="F42" s="38"/>
      <c r="G42" s="13"/>
      <c r="H42" s="18"/>
      <c r="I42" s="19"/>
      <c r="J42" s="58">
        <f>SUM(I43:I44)</f>
        <v>371623448.54999995</v>
      </c>
    </row>
    <row r="43" spans="1:10" ht="16.5" x14ac:dyDescent="0.3">
      <c r="A43" s="1"/>
      <c r="B43" s="22" t="s">
        <v>60</v>
      </c>
      <c r="C43" s="23">
        <v>2675.2</v>
      </c>
      <c r="D43" s="3"/>
      <c r="E43" s="4"/>
      <c r="F43" s="38"/>
      <c r="G43" s="22" t="s">
        <v>61</v>
      </c>
      <c r="H43" s="18"/>
      <c r="I43" s="59">
        <v>359745380.02999997</v>
      </c>
      <c r="J43" s="16"/>
    </row>
    <row r="44" spans="1:10" ht="16.5" x14ac:dyDescent="0.3">
      <c r="A44" s="41"/>
      <c r="B44" s="22" t="s">
        <v>62</v>
      </c>
      <c r="C44" s="23">
        <v>-2675.2</v>
      </c>
      <c r="D44" s="24"/>
      <c r="E44" s="4"/>
      <c r="F44" s="40"/>
      <c r="G44" s="22" t="s">
        <v>63</v>
      </c>
      <c r="H44" s="18"/>
      <c r="I44" s="29">
        <v>11878068.52</v>
      </c>
      <c r="J44" s="4"/>
    </row>
    <row r="45" spans="1:10" ht="16.5" hidden="1" x14ac:dyDescent="0.3">
      <c r="A45" s="41"/>
      <c r="B45" s="22" t="s">
        <v>64</v>
      </c>
      <c r="C45" s="23">
        <v>0</v>
      </c>
      <c r="D45" s="24"/>
      <c r="E45" s="4"/>
      <c r="F45" s="4"/>
      <c r="G45" s="13"/>
      <c r="H45" s="18"/>
      <c r="I45" s="19"/>
      <c r="J45" s="60"/>
    </row>
    <row r="46" spans="1:10" ht="16.5" hidden="1" x14ac:dyDescent="0.3">
      <c r="A46" s="41"/>
      <c r="B46" s="22" t="s">
        <v>65</v>
      </c>
      <c r="C46" s="23">
        <v>0</v>
      </c>
      <c r="D46" s="24"/>
      <c r="E46" s="4"/>
      <c r="F46" s="16"/>
      <c r="G46" s="13"/>
      <c r="H46" s="18"/>
      <c r="I46" s="19"/>
      <c r="J46" s="61"/>
    </row>
    <row r="47" spans="1:10" ht="16.5" x14ac:dyDescent="0.3">
      <c r="A47" s="41"/>
      <c r="B47" s="62" t="s">
        <v>66</v>
      </c>
      <c r="C47" s="63">
        <v>1231157.6200000001</v>
      </c>
      <c r="D47" s="24"/>
      <c r="E47" s="4"/>
      <c r="F47" s="4"/>
      <c r="G47" s="4"/>
      <c r="H47" s="14"/>
      <c r="I47" s="14"/>
      <c r="J47" s="57"/>
    </row>
    <row r="48" spans="1:10" ht="17.25" thickBot="1" x14ac:dyDescent="0.35">
      <c r="A48" s="41"/>
      <c r="B48" s="22" t="s">
        <v>67</v>
      </c>
      <c r="C48" s="63">
        <v>2020204.84</v>
      </c>
      <c r="D48" s="24"/>
      <c r="E48" s="4"/>
      <c r="F48" s="16"/>
      <c r="G48" s="13" t="s">
        <v>68</v>
      </c>
      <c r="H48" s="19"/>
      <c r="I48" s="19"/>
      <c r="J48" s="64">
        <f>SUM(+J36+J42)</f>
        <v>398617091.76999998</v>
      </c>
    </row>
    <row r="49" spans="1:10" ht="17.25" thickTop="1" x14ac:dyDescent="0.3">
      <c r="A49" s="41"/>
      <c r="B49" s="22" t="s">
        <v>69</v>
      </c>
      <c r="C49" s="63">
        <v>-1867221.48</v>
      </c>
      <c r="D49" s="24"/>
      <c r="E49" s="4"/>
      <c r="F49" s="4"/>
      <c r="G49" s="4"/>
      <c r="H49" s="14"/>
      <c r="I49" s="14"/>
      <c r="J49" s="14"/>
    </row>
    <row r="50" spans="1:10" ht="16.5" x14ac:dyDescent="0.3">
      <c r="A50" s="41"/>
      <c r="B50" s="22" t="s">
        <v>70</v>
      </c>
      <c r="C50" s="59">
        <v>63050.96</v>
      </c>
      <c r="D50" s="24"/>
      <c r="E50" s="4"/>
      <c r="F50" s="4"/>
      <c r="G50" s="16"/>
      <c r="H50" s="19"/>
      <c r="I50" s="19"/>
      <c r="J50" s="19"/>
    </row>
    <row r="51" spans="1:10" ht="34.5" customHeight="1" x14ac:dyDescent="0.3">
      <c r="A51" s="41"/>
      <c r="B51" s="65" t="s">
        <v>71</v>
      </c>
      <c r="C51" s="29">
        <v>-46609.919999999998</v>
      </c>
      <c r="D51" s="24"/>
      <c r="E51" s="4"/>
      <c r="F51" s="4"/>
      <c r="G51" s="16"/>
      <c r="H51" s="19"/>
      <c r="I51" s="19"/>
      <c r="J51" s="19"/>
    </row>
    <row r="52" spans="1:10" ht="16.5" x14ac:dyDescent="0.3">
      <c r="A52" s="41"/>
      <c r="B52" s="2"/>
      <c r="C52" s="1"/>
      <c r="D52" s="24"/>
      <c r="E52" s="4"/>
      <c r="F52" s="16"/>
      <c r="G52" s="16"/>
      <c r="H52" s="19"/>
      <c r="I52" s="19"/>
      <c r="J52" s="19"/>
    </row>
    <row r="53" spans="1:10" x14ac:dyDescent="0.25">
      <c r="A53" s="66"/>
      <c r="B53" s="5"/>
      <c r="C53" s="14"/>
      <c r="D53" s="24"/>
      <c r="E53" s="4"/>
      <c r="F53" s="16"/>
      <c r="G53" s="4"/>
      <c r="H53" s="14"/>
      <c r="I53" s="14"/>
      <c r="J53" s="14"/>
    </row>
    <row r="54" spans="1:10" ht="18" thickBot="1" x14ac:dyDescent="0.35">
      <c r="A54" s="67" t="s">
        <v>72</v>
      </c>
      <c r="B54" s="68"/>
      <c r="C54" s="69"/>
      <c r="D54" s="70">
        <f>SUM(D8:D49)</f>
        <v>897299613.17000008</v>
      </c>
      <c r="E54" s="71"/>
      <c r="F54" s="71"/>
      <c r="G54" s="16"/>
      <c r="H54" s="19"/>
      <c r="I54" s="19"/>
      <c r="J54" s="19"/>
    </row>
    <row r="55" spans="1:10" ht="18.75" thickTop="1" thickBot="1" x14ac:dyDescent="0.35">
      <c r="A55" s="72"/>
      <c r="B55" s="5"/>
      <c r="C55" s="14"/>
      <c r="D55" s="50"/>
      <c r="E55" s="4"/>
      <c r="F55" s="16"/>
      <c r="G55" s="73" t="s">
        <v>73</v>
      </c>
      <c r="H55" s="74"/>
      <c r="I55" s="69"/>
      <c r="J55" s="75">
        <f>J33+J48</f>
        <v>897299613.16999996</v>
      </c>
    </row>
    <row r="56" spans="1:10" ht="15.75" thickTop="1" x14ac:dyDescent="0.25">
      <c r="A56" s="72"/>
      <c r="B56" s="5"/>
      <c r="C56" s="14"/>
      <c r="D56" s="24"/>
      <c r="E56" s="4"/>
      <c r="F56" s="16"/>
      <c r="G56" s="4"/>
      <c r="H56" s="4"/>
      <c r="I56" s="4"/>
      <c r="J56" s="4"/>
    </row>
    <row r="57" spans="1:10" ht="18" thickBot="1" x14ac:dyDescent="0.35">
      <c r="A57" s="76" t="s">
        <v>74</v>
      </c>
      <c r="B57" s="68"/>
      <c r="C57" s="69"/>
      <c r="D57" s="77">
        <v>250439404.97999999</v>
      </c>
      <c r="E57" s="71"/>
      <c r="F57" s="71"/>
      <c r="G57" s="4"/>
      <c r="H57" s="14"/>
      <c r="I57" s="14"/>
      <c r="J57" s="14"/>
    </row>
    <row r="58" spans="1:10" ht="17.25" thickTop="1" thickBot="1" x14ac:dyDescent="0.3">
      <c r="A58" s="78"/>
      <c r="B58" s="2"/>
      <c r="C58" s="79"/>
      <c r="D58" s="80"/>
      <c r="E58" s="1"/>
      <c r="F58" s="47"/>
      <c r="G58" s="81" t="s">
        <v>75</v>
      </c>
      <c r="H58" s="74"/>
      <c r="I58" s="74"/>
      <c r="J58" s="82">
        <f>D57</f>
        <v>250439404.97999999</v>
      </c>
    </row>
    <row r="59" spans="1:10" ht="15.75" thickTop="1" x14ac:dyDescent="0.25">
      <c r="A59" s="78"/>
      <c r="B59" s="2"/>
      <c r="C59" s="83"/>
      <c r="D59" s="84"/>
      <c r="E59" s="1"/>
      <c r="F59" s="47"/>
      <c r="G59" s="47"/>
      <c r="H59" s="47"/>
      <c r="I59" s="47"/>
      <c r="J59" s="47"/>
    </row>
    <row r="60" spans="1:10" x14ac:dyDescent="0.25">
      <c r="A60" s="78"/>
      <c r="B60" s="2"/>
      <c r="C60" s="83"/>
      <c r="D60" s="84"/>
      <c r="E60" s="1"/>
      <c r="F60" s="47"/>
      <c r="G60" s="47"/>
      <c r="H60" s="85"/>
      <c r="I60" s="47"/>
      <c r="J60" s="47"/>
    </row>
    <row r="61" spans="1:10" x14ac:dyDescent="0.25">
      <c r="A61" s="78"/>
      <c r="B61" s="2"/>
      <c r="C61" s="83"/>
      <c r="D61" s="84"/>
      <c r="E61" s="1"/>
      <c r="F61" s="47"/>
      <c r="G61" s="47"/>
      <c r="H61" s="85"/>
      <c r="I61" s="47"/>
      <c r="J61" s="47"/>
    </row>
    <row r="62" spans="1:10" x14ac:dyDescent="0.25">
      <c r="A62" s="78"/>
      <c r="B62" s="2"/>
      <c r="C62" s="83"/>
      <c r="D62" s="84"/>
      <c r="E62" s="1"/>
      <c r="F62" s="47"/>
      <c r="G62" s="47"/>
      <c r="H62" s="85"/>
      <c r="I62" s="47"/>
      <c r="J62" s="47"/>
    </row>
    <row r="63" spans="1:10" x14ac:dyDescent="0.25">
      <c r="A63" s="78"/>
      <c r="B63" s="2"/>
      <c r="C63" s="83"/>
      <c r="D63" s="84"/>
      <c r="E63" s="1"/>
      <c r="F63" s="1"/>
      <c r="G63" s="47"/>
      <c r="H63" s="85"/>
      <c r="I63" s="47"/>
      <c r="J63" s="47"/>
    </row>
    <row r="64" spans="1:10" x14ac:dyDescent="0.25">
      <c r="A64" s="78"/>
      <c r="B64" s="2"/>
      <c r="C64" s="86"/>
      <c r="D64" s="84"/>
      <c r="E64" s="47"/>
      <c r="F64" s="47"/>
      <c r="G64" s="47"/>
      <c r="H64" s="87"/>
      <c r="I64" s="85"/>
      <c r="J64" s="47"/>
    </row>
    <row r="65" spans="1:10" x14ac:dyDescent="0.25">
      <c r="A65" s="78"/>
      <c r="B65" s="2"/>
      <c r="C65" s="1"/>
      <c r="D65" s="1"/>
      <c r="E65" s="84"/>
      <c r="F65" s="47"/>
      <c r="G65" s="88"/>
      <c r="H65" s="1"/>
      <c r="I65" s="1"/>
      <c r="J65" s="1"/>
    </row>
    <row r="66" spans="1:10" x14ac:dyDescent="0.25">
      <c r="A66" s="78"/>
      <c r="B66" s="2"/>
      <c r="C66" s="125" t="s">
        <v>76</v>
      </c>
      <c r="D66" s="125"/>
      <c r="E66" s="84"/>
      <c r="F66" s="47"/>
      <c r="G66" s="1"/>
      <c r="H66" s="1"/>
      <c r="I66" s="1"/>
      <c r="J66" s="1"/>
    </row>
    <row r="67" spans="1:10" x14ac:dyDescent="0.25">
      <c r="A67" s="78"/>
      <c r="B67" s="89"/>
      <c r="C67" s="125" t="s">
        <v>77</v>
      </c>
      <c r="D67" s="125"/>
      <c r="E67" s="1"/>
      <c r="F67" s="47"/>
      <c r="G67" s="47"/>
      <c r="H67" s="88" t="s">
        <v>78</v>
      </c>
      <c r="I67" s="88"/>
      <c r="J67" s="47"/>
    </row>
    <row r="68" spans="1:10" x14ac:dyDescent="0.25">
      <c r="A68" s="1"/>
      <c r="B68" s="2"/>
      <c r="C68" s="1"/>
      <c r="D68" s="3"/>
      <c r="E68" s="1"/>
      <c r="F68" s="47"/>
      <c r="G68" s="1"/>
      <c r="H68" s="88" t="s">
        <v>79</v>
      </c>
      <c r="I68" s="47"/>
      <c r="J68" s="47"/>
    </row>
  </sheetData>
  <mergeCells count="7">
    <mergeCell ref="C67:D67"/>
    <mergeCell ref="A2:J2"/>
    <mergeCell ref="A3:J3"/>
    <mergeCell ref="A4:J4"/>
    <mergeCell ref="A7:B7"/>
    <mergeCell ref="F7:G7"/>
    <mergeCell ref="C66:D66"/>
  </mergeCells>
  <pageMargins left="0.7" right="0.7" top="0.75" bottom="0.75" header="0.3" footer="0.3"/>
  <pageSetup scale="4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4"/>
  <sheetViews>
    <sheetView showGridLines="0" view="pageBreakPreview" zoomScale="90" zoomScaleNormal="100" zoomScaleSheetLayoutView="90" workbookViewId="0">
      <selection sqref="A1:G1"/>
    </sheetView>
  </sheetViews>
  <sheetFormatPr baseColWidth="10" defaultRowHeight="15" x14ac:dyDescent="0.25"/>
  <cols>
    <col min="1" max="2" width="3.7109375" customWidth="1"/>
    <col min="3" max="3" width="62.7109375" bestFit="1" customWidth="1"/>
    <col min="4" max="4" width="20.28515625" customWidth="1"/>
    <col min="5" max="5" width="19.85546875" bestFit="1" customWidth="1"/>
    <col min="6" max="6" width="23" bestFit="1" customWidth="1"/>
    <col min="7" max="7" width="24" bestFit="1" customWidth="1"/>
  </cols>
  <sheetData>
    <row r="1" spans="1:7" ht="15.75" x14ac:dyDescent="0.25">
      <c r="A1" s="128" t="s">
        <v>0</v>
      </c>
      <c r="B1" s="128"/>
      <c r="C1" s="128"/>
      <c r="D1" s="128"/>
      <c r="E1" s="128"/>
      <c r="F1" s="128"/>
      <c r="G1" s="128"/>
    </row>
    <row r="2" spans="1:7" x14ac:dyDescent="0.25">
      <c r="A2" s="129" t="s">
        <v>80</v>
      </c>
      <c r="B2" s="129"/>
      <c r="C2" s="129"/>
      <c r="D2" s="129"/>
      <c r="E2" s="129"/>
      <c r="F2" s="129"/>
      <c r="G2" s="129"/>
    </row>
    <row r="3" spans="1:7" x14ac:dyDescent="0.25">
      <c r="A3" s="130" t="s">
        <v>81</v>
      </c>
      <c r="B3" s="130"/>
      <c r="C3" s="130"/>
      <c r="D3" s="130"/>
      <c r="E3" s="130"/>
      <c r="F3" s="130"/>
      <c r="G3" s="130"/>
    </row>
    <row r="4" spans="1:7" ht="15.75" x14ac:dyDescent="0.25">
      <c r="A4" s="131" t="s">
        <v>82</v>
      </c>
      <c r="B4" s="131"/>
      <c r="C4" s="131"/>
      <c r="D4" s="131"/>
      <c r="E4" s="131"/>
      <c r="F4" s="131"/>
      <c r="G4" s="131"/>
    </row>
    <row r="5" spans="1:7" ht="17.25" x14ac:dyDescent="0.3">
      <c r="A5" s="71"/>
      <c r="B5" s="90"/>
      <c r="C5" s="90"/>
      <c r="D5" s="90"/>
      <c r="E5" s="90"/>
      <c r="F5" s="90"/>
      <c r="G5" s="90"/>
    </row>
    <row r="6" spans="1:7" ht="17.25" x14ac:dyDescent="0.3">
      <c r="A6" s="71"/>
      <c r="B6" s="91"/>
      <c r="C6" s="68"/>
      <c r="D6" s="92"/>
      <c r="E6" s="73"/>
      <c r="F6" s="93"/>
      <c r="G6" s="71"/>
    </row>
    <row r="7" spans="1:7" ht="17.25" x14ac:dyDescent="0.3">
      <c r="A7" s="94" t="s">
        <v>83</v>
      </c>
      <c r="B7" s="95"/>
      <c r="C7" s="96"/>
      <c r="D7" s="97"/>
      <c r="E7" s="98"/>
      <c r="F7" s="99"/>
      <c r="G7" s="98">
        <f>SUM(F8:F23)</f>
        <v>26893361.329999998</v>
      </c>
    </row>
    <row r="8" spans="1:7" ht="15.75" x14ac:dyDescent="0.25">
      <c r="A8" s="73"/>
      <c r="B8" s="100" t="s">
        <v>84</v>
      </c>
      <c r="C8" s="101"/>
      <c r="D8" s="102"/>
      <c r="E8" s="74"/>
      <c r="F8" s="103">
        <f>SUM(E9:E10)</f>
        <v>18136162.460000001</v>
      </c>
      <c r="G8" s="74"/>
    </row>
    <row r="9" spans="1:7" ht="17.25" x14ac:dyDescent="0.3">
      <c r="A9" s="71"/>
      <c r="B9" s="95"/>
      <c r="C9" s="22" t="s">
        <v>85</v>
      </c>
      <c r="D9" s="92"/>
      <c r="E9" s="69">
        <v>213703.65999999997</v>
      </c>
      <c r="F9" s="104"/>
      <c r="G9" s="69"/>
    </row>
    <row r="10" spans="1:7" ht="17.25" x14ac:dyDescent="0.3">
      <c r="A10" s="71"/>
      <c r="B10" s="95"/>
      <c r="C10" s="22" t="s">
        <v>86</v>
      </c>
      <c r="D10" s="92"/>
      <c r="E10" s="105">
        <v>17922458.800000001</v>
      </c>
      <c r="F10" s="104"/>
      <c r="G10" s="69"/>
    </row>
    <row r="11" spans="1:7" ht="17.25" x14ac:dyDescent="0.3">
      <c r="A11" s="71"/>
      <c r="B11" s="95"/>
      <c r="C11" s="68"/>
      <c r="D11" s="92"/>
      <c r="E11" s="69"/>
      <c r="F11" s="104"/>
      <c r="G11" s="69"/>
    </row>
    <row r="12" spans="1:7" ht="15.75" x14ac:dyDescent="0.25">
      <c r="A12" s="73"/>
      <c r="B12" s="100" t="s">
        <v>87</v>
      </c>
      <c r="C12" s="101"/>
      <c r="D12" s="102"/>
      <c r="E12" s="74"/>
      <c r="F12" s="103">
        <f>SUM(E13:E14)</f>
        <v>57213.289999999943</v>
      </c>
      <c r="G12" s="74"/>
    </row>
    <row r="13" spans="1:7" ht="17.25" x14ac:dyDescent="0.3">
      <c r="A13" s="73"/>
      <c r="B13" s="100"/>
      <c r="C13" s="22" t="s">
        <v>88</v>
      </c>
      <c r="D13" s="102"/>
      <c r="E13" s="106">
        <v>2085.85</v>
      </c>
      <c r="F13" s="103"/>
      <c r="G13" s="74"/>
    </row>
    <row r="14" spans="1:7" ht="17.25" x14ac:dyDescent="0.3">
      <c r="A14" s="71"/>
      <c r="B14" s="95"/>
      <c r="C14" s="22" t="s">
        <v>89</v>
      </c>
      <c r="D14" s="92"/>
      <c r="E14" s="105">
        <v>55127.439999999944</v>
      </c>
      <c r="F14" s="104"/>
      <c r="G14" s="69"/>
    </row>
    <row r="15" spans="1:7" ht="17.25" x14ac:dyDescent="0.3">
      <c r="A15" s="71"/>
      <c r="B15" s="95"/>
      <c r="C15" s="68"/>
      <c r="D15" s="92"/>
      <c r="E15" s="69"/>
      <c r="F15" s="104"/>
      <c r="G15" s="69"/>
    </row>
    <row r="16" spans="1:7" ht="17.25" x14ac:dyDescent="0.3">
      <c r="A16" s="73"/>
      <c r="B16" s="100" t="s">
        <v>90</v>
      </c>
      <c r="C16" s="101"/>
      <c r="D16" s="102"/>
      <c r="E16" s="69"/>
      <c r="F16" s="74">
        <f>SUM(E17:E21)</f>
        <v>8659825.5199999996</v>
      </c>
      <c r="G16" s="74"/>
    </row>
    <row r="17" spans="1:7" ht="17.25" x14ac:dyDescent="0.3">
      <c r="A17" s="73"/>
      <c r="B17" s="100"/>
      <c r="C17" s="22" t="s">
        <v>91</v>
      </c>
      <c r="D17" s="102"/>
      <c r="E17" s="106">
        <v>7763729.1399999997</v>
      </c>
      <c r="F17" s="74"/>
      <c r="G17" s="74"/>
    </row>
    <row r="18" spans="1:7" ht="17.25" x14ac:dyDescent="0.3">
      <c r="A18" s="73"/>
      <c r="B18" s="100"/>
      <c r="C18" s="22" t="s">
        <v>92</v>
      </c>
      <c r="D18" s="102"/>
      <c r="E18" s="106">
        <v>654950.55000000005</v>
      </c>
      <c r="F18" s="74"/>
      <c r="G18" s="74"/>
    </row>
    <row r="19" spans="1:7" ht="17.25" x14ac:dyDescent="0.3">
      <c r="A19" s="73"/>
      <c r="B19" s="100"/>
      <c r="C19" s="22" t="s">
        <v>93</v>
      </c>
      <c r="D19" s="102"/>
      <c r="E19" s="106">
        <v>85453.17</v>
      </c>
      <c r="F19" s="74"/>
      <c r="G19" s="74"/>
    </row>
    <row r="20" spans="1:7" ht="17.25" x14ac:dyDescent="0.3">
      <c r="A20" s="73"/>
      <c r="B20" s="100"/>
      <c r="C20" s="22" t="s">
        <v>94</v>
      </c>
      <c r="D20" s="102"/>
      <c r="E20" s="106">
        <v>101046.83</v>
      </c>
      <c r="F20" s="74"/>
      <c r="G20" s="74"/>
    </row>
    <row r="21" spans="1:7" ht="17.25" x14ac:dyDescent="0.3">
      <c r="A21" s="73"/>
      <c r="B21" s="100"/>
      <c r="C21" s="22" t="s">
        <v>95</v>
      </c>
      <c r="D21" s="102"/>
      <c r="E21" s="105">
        <v>54645.83</v>
      </c>
      <c r="F21" s="74"/>
      <c r="G21" s="74"/>
    </row>
    <row r="22" spans="1:7" ht="15.75" x14ac:dyDescent="0.25">
      <c r="A22" s="73"/>
      <c r="B22" s="100"/>
      <c r="C22" s="101"/>
      <c r="D22" s="102"/>
      <c r="E22" s="74"/>
      <c r="F22" s="103"/>
      <c r="G22" s="74"/>
    </row>
    <row r="23" spans="1:7" ht="17.25" x14ac:dyDescent="0.3">
      <c r="A23" s="73"/>
      <c r="B23" s="100" t="s">
        <v>96</v>
      </c>
      <c r="C23" s="101"/>
      <c r="D23" s="102"/>
      <c r="E23" s="69"/>
      <c r="F23" s="107">
        <v>40160.06</v>
      </c>
      <c r="G23" s="74"/>
    </row>
    <row r="24" spans="1:7" ht="17.25" x14ac:dyDescent="0.3">
      <c r="A24" s="73"/>
      <c r="B24" s="100"/>
      <c r="C24" s="101"/>
      <c r="D24" s="102"/>
      <c r="E24" s="69"/>
      <c r="F24" s="108"/>
      <c r="G24" s="74"/>
    </row>
    <row r="25" spans="1:7" ht="15.75" x14ac:dyDescent="0.25">
      <c r="A25" s="73"/>
      <c r="B25" s="100"/>
      <c r="C25" s="101"/>
      <c r="D25" s="102"/>
      <c r="E25" s="74"/>
      <c r="F25" s="103"/>
      <c r="G25" s="74"/>
    </row>
    <row r="26" spans="1:7" ht="15.75" x14ac:dyDescent="0.25">
      <c r="A26" s="73"/>
      <c r="B26" s="100"/>
      <c r="C26" s="101"/>
      <c r="D26" s="102"/>
      <c r="E26" s="74"/>
      <c r="F26" s="103"/>
      <c r="G26" s="74"/>
    </row>
    <row r="27" spans="1:7" ht="17.25" x14ac:dyDescent="0.3">
      <c r="A27" s="94" t="s">
        <v>97</v>
      </c>
      <c r="B27" s="95"/>
      <c r="C27" s="96"/>
      <c r="D27" s="97"/>
      <c r="E27" s="98"/>
      <c r="F27" s="99"/>
      <c r="G27" s="109">
        <f>SUM(F28:F46)</f>
        <v>15646363.729999999</v>
      </c>
    </row>
    <row r="28" spans="1:7" ht="15.75" x14ac:dyDescent="0.25">
      <c r="A28" s="73"/>
      <c r="B28" s="100" t="s">
        <v>84</v>
      </c>
      <c r="C28" s="101"/>
      <c r="D28" s="102"/>
      <c r="E28" s="74"/>
      <c r="F28" s="103">
        <f>SUM(E29:E33)</f>
        <v>3309614.6899999995</v>
      </c>
      <c r="G28" s="74"/>
    </row>
    <row r="29" spans="1:7" ht="17.25" x14ac:dyDescent="0.3">
      <c r="A29" s="71"/>
      <c r="B29" s="95"/>
      <c r="C29" s="22" t="s">
        <v>98</v>
      </c>
      <c r="D29" s="92"/>
      <c r="E29" s="69">
        <v>369224.05</v>
      </c>
      <c r="F29" s="104"/>
      <c r="G29" s="69"/>
    </row>
    <row r="30" spans="1:7" ht="17.25" x14ac:dyDescent="0.3">
      <c r="A30" s="71"/>
      <c r="B30" s="95"/>
      <c r="C30" s="22" t="s">
        <v>99</v>
      </c>
      <c r="D30" s="92"/>
      <c r="E30" s="69">
        <v>2554590.6800000002</v>
      </c>
      <c r="F30" s="104"/>
      <c r="G30" s="69"/>
    </row>
    <row r="31" spans="1:7" ht="17.25" x14ac:dyDescent="0.3">
      <c r="A31" s="71"/>
      <c r="B31" s="95"/>
      <c r="C31" s="22" t="s">
        <v>100</v>
      </c>
      <c r="D31" s="92"/>
      <c r="E31" s="69">
        <v>245574.59</v>
      </c>
      <c r="F31" s="104"/>
      <c r="G31" s="69"/>
    </row>
    <row r="32" spans="1:7" ht="17.25" x14ac:dyDescent="0.3">
      <c r="A32" s="71"/>
      <c r="B32" s="95"/>
      <c r="C32" s="22" t="s">
        <v>101</v>
      </c>
      <c r="D32" s="92"/>
      <c r="E32" s="69">
        <v>215.78</v>
      </c>
      <c r="F32" s="104"/>
      <c r="G32" s="69"/>
    </row>
    <row r="33" spans="1:7" ht="17.25" x14ac:dyDescent="0.3">
      <c r="A33" s="71"/>
      <c r="B33" s="95"/>
      <c r="C33" s="22" t="s">
        <v>102</v>
      </c>
      <c r="D33" s="92"/>
      <c r="E33" s="105">
        <v>140009.59</v>
      </c>
      <c r="F33" s="104"/>
      <c r="G33" s="69"/>
    </row>
    <row r="34" spans="1:7" ht="17.25" x14ac:dyDescent="0.3">
      <c r="A34" s="71"/>
      <c r="B34" s="95"/>
      <c r="C34" s="68"/>
      <c r="D34" s="92"/>
      <c r="E34" s="106"/>
      <c r="F34" s="104"/>
      <c r="G34" s="69"/>
    </row>
    <row r="35" spans="1:7" ht="15.75" x14ac:dyDescent="0.25">
      <c r="A35" s="73"/>
      <c r="B35" s="100" t="s">
        <v>103</v>
      </c>
      <c r="C35" s="101"/>
      <c r="D35" s="102"/>
      <c r="E35" s="74"/>
      <c r="F35" s="74">
        <f>+D54</f>
        <v>3856046.13</v>
      </c>
      <c r="G35" s="74"/>
    </row>
    <row r="36" spans="1:7" ht="15.75" x14ac:dyDescent="0.25">
      <c r="A36" s="73"/>
      <c r="B36" s="100"/>
      <c r="C36" s="101"/>
      <c r="D36" s="102"/>
      <c r="E36" s="74"/>
      <c r="F36" s="74"/>
      <c r="G36" s="74"/>
    </row>
    <row r="37" spans="1:7" ht="15.75" x14ac:dyDescent="0.25">
      <c r="A37" s="73"/>
      <c r="B37" s="110" t="s">
        <v>104</v>
      </c>
      <c r="C37" s="101"/>
      <c r="D37" s="102"/>
      <c r="E37" s="74"/>
      <c r="F37" s="103">
        <f>SUM(E38:E42)</f>
        <v>5529451.1899999995</v>
      </c>
      <c r="G37" s="74"/>
    </row>
    <row r="38" spans="1:7" ht="17.25" x14ac:dyDescent="0.3">
      <c r="A38" s="71"/>
      <c r="B38" s="111"/>
      <c r="C38" s="22" t="s">
        <v>105</v>
      </c>
      <c r="D38" s="92"/>
      <c r="E38" s="69">
        <v>2694936.32</v>
      </c>
      <c r="F38" s="104"/>
      <c r="G38" s="69"/>
    </row>
    <row r="39" spans="1:7" ht="17.25" x14ac:dyDescent="0.3">
      <c r="A39" s="71"/>
      <c r="B39" s="111"/>
      <c r="C39" s="22" t="s">
        <v>106</v>
      </c>
      <c r="D39" s="92"/>
      <c r="E39" s="69">
        <v>9178.36</v>
      </c>
      <c r="F39" s="104"/>
      <c r="G39" s="69"/>
    </row>
    <row r="40" spans="1:7" ht="17.25" x14ac:dyDescent="0.3">
      <c r="A40" s="71"/>
      <c r="B40" s="111"/>
      <c r="C40" s="22" t="s">
        <v>107</v>
      </c>
      <c r="D40" s="92"/>
      <c r="E40" s="69">
        <v>3782.8600000000151</v>
      </c>
      <c r="F40" s="104"/>
      <c r="G40" s="69"/>
    </row>
    <row r="41" spans="1:7" ht="17.25" x14ac:dyDescent="0.3">
      <c r="A41" s="71"/>
      <c r="B41" s="111"/>
      <c r="C41" s="22" t="s">
        <v>108</v>
      </c>
      <c r="D41" s="92"/>
      <c r="E41" s="69">
        <v>896248.48</v>
      </c>
      <c r="F41" s="104"/>
      <c r="G41" s="69"/>
    </row>
    <row r="42" spans="1:7" ht="17.25" x14ac:dyDescent="0.3">
      <c r="A42" s="71"/>
      <c r="B42" s="111"/>
      <c r="C42" s="22" t="s">
        <v>109</v>
      </c>
      <c r="D42" s="92"/>
      <c r="E42" s="105">
        <v>1925305.17</v>
      </c>
      <c r="F42" s="104"/>
      <c r="G42" s="69"/>
    </row>
    <row r="43" spans="1:7" ht="17.25" x14ac:dyDescent="0.3">
      <c r="A43" s="71"/>
      <c r="B43" s="111"/>
      <c r="C43" s="68"/>
      <c r="D43" s="92"/>
      <c r="E43" s="106"/>
      <c r="F43" s="104"/>
      <c r="G43" s="69"/>
    </row>
    <row r="44" spans="1:7" ht="15.75" x14ac:dyDescent="0.25">
      <c r="A44" s="73"/>
      <c r="B44" s="110" t="s">
        <v>110</v>
      </c>
      <c r="C44" s="101"/>
      <c r="D44" s="102"/>
      <c r="E44" s="74"/>
      <c r="F44" s="74">
        <v>2943522.8</v>
      </c>
      <c r="G44" s="74"/>
    </row>
    <row r="45" spans="1:7" ht="17.25" x14ac:dyDescent="0.3">
      <c r="A45" s="73"/>
      <c r="B45" s="110"/>
      <c r="C45" s="101"/>
      <c r="D45" s="102"/>
      <c r="E45" s="74"/>
      <c r="F45" s="69"/>
      <c r="G45" s="74"/>
    </row>
    <row r="46" spans="1:7" ht="15.75" x14ac:dyDescent="0.25">
      <c r="A46" s="73"/>
      <c r="B46" s="110" t="s">
        <v>111</v>
      </c>
      <c r="C46" s="101"/>
      <c r="D46" s="102"/>
      <c r="E46" s="74"/>
      <c r="F46" s="107">
        <v>7728.92</v>
      </c>
      <c r="G46" s="74"/>
    </row>
    <row r="47" spans="1:7" ht="15.75" x14ac:dyDescent="0.25">
      <c r="A47" s="73"/>
      <c r="B47" s="110"/>
      <c r="C47" s="101"/>
      <c r="D47" s="102"/>
      <c r="E47" s="74"/>
      <c r="F47" s="103"/>
      <c r="G47" s="74"/>
    </row>
    <row r="48" spans="1:7" ht="18" thickBot="1" x14ac:dyDescent="0.35">
      <c r="A48" s="112" t="s">
        <v>112</v>
      </c>
      <c r="B48" s="95"/>
      <c r="C48" s="96"/>
      <c r="D48" s="97"/>
      <c r="E48" s="98"/>
      <c r="F48" s="99"/>
      <c r="G48" s="113">
        <f>G7-G27</f>
        <v>11246997.6</v>
      </c>
    </row>
    <row r="49" spans="1:7" ht="18" thickTop="1" x14ac:dyDescent="0.3">
      <c r="A49" s="71"/>
      <c r="B49" s="95"/>
      <c r="C49" s="68"/>
      <c r="D49" s="92"/>
      <c r="E49" s="73"/>
      <c r="F49" s="93"/>
      <c r="G49" s="71"/>
    </row>
    <row r="50" spans="1:7" ht="17.25" x14ac:dyDescent="0.3">
      <c r="A50" s="71"/>
      <c r="B50" s="95"/>
      <c r="C50" s="68"/>
      <c r="D50" s="92"/>
      <c r="E50" s="73"/>
      <c r="F50" s="93"/>
      <c r="G50" s="114"/>
    </row>
    <row r="51" spans="1:7" ht="17.25" x14ac:dyDescent="0.3">
      <c r="A51" s="71"/>
      <c r="B51" s="95"/>
      <c r="C51" s="21" t="s">
        <v>113</v>
      </c>
      <c r="D51" s="115">
        <v>7282788.3300000001</v>
      </c>
      <c r="E51" s="73"/>
      <c r="F51" s="93"/>
      <c r="G51" s="116"/>
    </row>
    <row r="52" spans="1:7" ht="17.25" x14ac:dyDescent="0.3">
      <c r="A52" s="71"/>
      <c r="B52" s="95"/>
      <c r="C52" s="21" t="s">
        <v>114</v>
      </c>
      <c r="D52" s="115">
        <v>-2600000</v>
      </c>
      <c r="E52" s="73"/>
      <c r="F52" s="93"/>
      <c r="G52" s="69"/>
    </row>
    <row r="53" spans="1:7" ht="17.25" x14ac:dyDescent="0.3">
      <c r="A53" s="71"/>
      <c r="B53" s="95"/>
      <c r="C53" s="21" t="s">
        <v>115</v>
      </c>
      <c r="D53" s="117">
        <v>-826742.2</v>
      </c>
      <c r="E53" s="73"/>
      <c r="F53" s="93"/>
      <c r="G53" s="69"/>
    </row>
    <row r="54" spans="1:7" ht="17.25" x14ac:dyDescent="0.3">
      <c r="A54" s="71"/>
      <c r="B54" s="95"/>
      <c r="C54" s="68"/>
      <c r="D54" s="74">
        <f>SUM(D51:D53)</f>
        <v>3856046.13</v>
      </c>
      <c r="E54" s="73"/>
      <c r="F54" s="93"/>
      <c r="G54" s="71"/>
    </row>
    <row r="55" spans="1:7" ht="15.75" x14ac:dyDescent="0.25">
      <c r="A55" s="118"/>
      <c r="B55" s="119"/>
      <c r="C55" s="120"/>
      <c r="D55" s="121"/>
      <c r="E55" s="122"/>
      <c r="F55" s="123"/>
      <c r="G55" s="118"/>
    </row>
    <row r="56" spans="1:7" ht="15.75" x14ac:dyDescent="0.25">
      <c r="A56" s="118"/>
      <c r="B56" s="119"/>
      <c r="C56" s="120"/>
      <c r="D56" s="121"/>
      <c r="E56" s="122"/>
      <c r="F56" s="123"/>
      <c r="G56" s="118"/>
    </row>
    <row r="57" spans="1:7" ht="15.75" x14ac:dyDescent="0.25">
      <c r="A57" s="118"/>
      <c r="B57" s="119"/>
      <c r="C57" s="120"/>
      <c r="D57" s="121"/>
      <c r="E57" s="122"/>
      <c r="F57" s="123"/>
      <c r="G57" s="118"/>
    </row>
    <row r="58" spans="1:7" ht="15.75" x14ac:dyDescent="0.25">
      <c r="A58" s="118"/>
      <c r="B58" s="119"/>
      <c r="C58" s="120"/>
      <c r="D58" s="121"/>
      <c r="E58" s="122"/>
      <c r="F58" s="123"/>
      <c r="G58" s="118"/>
    </row>
    <row r="59" spans="1:7" ht="15.75" x14ac:dyDescent="0.25">
      <c r="A59" s="118"/>
      <c r="B59" s="119"/>
      <c r="C59" s="120"/>
      <c r="D59" s="121"/>
      <c r="E59" s="122"/>
      <c r="F59" s="123"/>
      <c r="G59" s="118"/>
    </row>
    <row r="60" spans="1:7" ht="15.75" x14ac:dyDescent="0.25">
      <c r="A60" s="118"/>
      <c r="B60" s="119"/>
      <c r="C60" s="120"/>
      <c r="D60" s="121"/>
      <c r="E60" s="122"/>
      <c r="F60" s="123"/>
      <c r="G60" s="118"/>
    </row>
    <row r="61" spans="1:7" ht="15.75" x14ac:dyDescent="0.25">
      <c r="A61" s="118"/>
      <c r="B61" s="119"/>
      <c r="C61" s="120"/>
      <c r="D61" s="121"/>
      <c r="E61" s="122"/>
      <c r="F61" s="123"/>
      <c r="G61" s="118"/>
    </row>
    <row r="62" spans="1:7" ht="15.75" x14ac:dyDescent="0.25">
      <c r="A62" s="118"/>
      <c r="B62" s="119"/>
      <c r="C62" s="120"/>
      <c r="D62" s="121"/>
      <c r="E62" s="122"/>
      <c r="F62" s="123"/>
      <c r="G62" s="118"/>
    </row>
    <row r="63" spans="1:7" ht="15.75" x14ac:dyDescent="0.25">
      <c r="A63" s="118"/>
      <c r="B63" s="119"/>
      <c r="C63" s="125" t="s">
        <v>76</v>
      </c>
      <c r="D63" s="125"/>
      <c r="E63" s="124"/>
      <c r="F63" s="88" t="s">
        <v>78</v>
      </c>
      <c r="G63" s="118"/>
    </row>
    <row r="64" spans="1:7" ht="15.75" x14ac:dyDescent="0.25">
      <c r="A64" s="118"/>
      <c r="B64" s="119"/>
      <c r="C64" s="125" t="s">
        <v>77</v>
      </c>
      <c r="D64" s="125"/>
      <c r="E64" s="124"/>
      <c r="F64" s="88" t="s">
        <v>79</v>
      </c>
      <c r="G64" s="118"/>
    </row>
  </sheetData>
  <mergeCells count="6">
    <mergeCell ref="C64:D64"/>
    <mergeCell ref="A1:G1"/>
    <mergeCell ref="A2:G2"/>
    <mergeCell ref="A3:G3"/>
    <mergeCell ref="A4:G4"/>
    <mergeCell ref="C63:D63"/>
  </mergeCells>
  <pageMargins left="0.7" right="0.7" top="0.75" bottom="0.75" header="0.3" footer="0.3"/>
  <pageSetup scale="5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EEFF</vt:lpstr>
      <vt:lpstr>EERR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2017-04-21T18:18:14Z</dcterms:created>
  <dcterms:modified xsi:type="dcterms:W3CDTF">2017-04-21T22:16:36Z</dcterms:modified>
</cp:coreProperties>
</file>